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F24" i="1" l="1"/>
  <c r="F23" i="1"/>
  <c r="F22" i="1"/>
  <c r="F21" i="1"/>
  <c r="B25" i="1"/>
  <c r="C21" i="1"/>
  <c r="B21" i="1"/>
  <c r="F11" i="1" l="1"/>
  <c r="F20" i="1"/>
  <c r="F17" i="1"/>
  <c r="F16" i="1"/>
  <c r="F14" i="1"/>
  <c r="F13" i="1"/>
  <c r="F10" i="1"/>
  <c r="F9" i="1"/>
  <c r="F8" i="1"/>
  <c r="F7" i="1"/>
  <c r="E17" i="1"/>
  <c r="E16" i="1"/>
  <c r="E14" i="1"/>
  <c r="E11" i="1"/>
  <c r="E10" i="1"/>
  <c r="E9" i="1"/>
  <c r="E8" i="1"/>
  <c r="E7" i="1"/>
  <c r="C18" i="1"/>
  <c r="F18" i="1" s="1"/>
  <c r="B18" i="1"/>
  <c r="D20" i="1" l="1"/>
</calcChain>
</file>

<file path=xl/sharedStrings.xml><?xml version="1.0" encoding="utf-8"?>
<sst xmlns="http://schemas.openxmlformats.org/spreadsheetml/2006/main" count="43" uniqueCount="38">
  <si>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</si>
  <si>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</si>
  <si>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</si>
  <si>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</si>
  <si>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</si>
  <si>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</si>
  <si>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</si>
  <si>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</si>
  <si>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</si>
  <si>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</si>
  <si>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</si>
  <si>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</si>
  <si>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</si>
  <si>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</si>
  <si>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</si>
  <si>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</si>
  <si>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</si>
  <si>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</si>
  <si>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</si>
  <si>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</si>
  <si>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</si>
  <si>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</si>
  <si>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</si>
  <si>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</si>
  <si>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</si>
  <si>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Valtion talousarvio 2014
(16.9.2013)</t>
  </si>
  <si>
    <t>Tuloutukset valtiolle
1.1.-30.4.2014</t>
  </si>
  <si>
    <t>Talousarvion muutos (%) 2013 tilinpäätöksestä</t>
  </si>
  <si>
    <t>Osuus (%) = Verohallinnon 30.4.2014 mennessä tulouttamien verojen osuus valtion talousarvion 2014 verotuloarvioista</t>
  </si>
  <si>
    <t>Talousarvion muutos (%) = talousarvion 2014 verotuloarvioiden muutos tilinpäätökseen 2013 verrattuna</t>
  </si>
  <si>
    <t>Tuloutusten muutos (%) = Verohallinnon tuloutusten valtiolle muutos 1.1.-30.4.2013 → 1.1.-30.4.2014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</si>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</sst>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" fontId="22" fillId="36" borderId="21" xfId="0" applyNumberFormat="1" applyFont="1" applyFill="1" applyBorder="1" applyAlignment="1">
      <alignment horizontal="left" indent="1"/>
    </xf>
    <xf numFmtId="164" fontId="23" fillId="36" borderId="22" xfId="0" applyNumberFormat="1" applyFont="1" applyFill="1" applyBorder="1" applyAlignment="1">
      <alignment horizontal="right"/>
    </xf>
    <xf numFmtId="164" fontId="30" fillId="36" borderId="23" xfId="0" applyNumberFormat="1" applyFont="1" applyFill="1" applyBorder="1" applyAlignment="1">
      <alignment horizontal="right"/>
    </xf>
    <xf numFmtId="164" fontId="30" fillId="37" borderId="23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1" fontId="29" fillId="36" borderId="23" xfId="0" applyNumberFormat="1" applyFont="1" applyFill="1" applyBorder="1" applyAlignment="1">
      <alignment horizontal="left" indent="1"/>
    </xf>
    <xf numFmtId="1" fontId="29" fillId="37" borderId="23" xfId="0" applyNumberFormat="1" applyFont="1" applyFill="1" applyBorder="1" applyAlignment="1">
      <alignment horizontal="left" indent="1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30" fillId="36" borderId="27" xfId="0" applyNumberFormat="1" applyFont="1" applyFill="1" applyBorder="1" applyAlignment="1">
      <alignment horizontal="right"/>
    </xf>
    <xf numFmtId="164" fontId="30" fillId="37" borderId="27" xfId="0" applyNumberFormat="1" applyFont="1" applyFill="1" applyBorder="1" applyAlignment="1">
      <alignment horizontal="right"/>
    </xf>
    <xf numFmtId="164" fontId="23" fillId="33" borderId="31" xfId="0" applyNumberFormat="1" applyFont="1" applyFill="1" applyBorder="1" applyAlignment="1">
      <alignment horizontal="right"/>
    </xf>
    <xf numFmtId="164" fontId="24" fillId="33" borderId="32" xfId="0" applyNumberFormat="1" applyFont="1" applyFill="1" applyBorder="1" applyAlignment="1">
      <alignment horizontal="right"/>
    </xf>
    <xf numFmtId="164" fontId="24" fillId="34" borderId="31" xfId="0" applyNumberFormat="1" applyFont="1" applyFill="1" applyBorder="1" applyAlignment="1">
      <alignment horizontal="right"/>
    </xf>
    <xf numFmtId="164" fontId="24" fillId="34" borderId="32" xfId="0" applyNumberFormat="1" applyFont="1" applyFill="1" applyBorder="1" applyAlignment="1">
      <alignment horizontal="right"/>
    </xf>
    <xf numFmtId="164" fontId="24" fillId="34" borderId="33" xfId="0" applyNumberFormat="1" applyFont="1" applyFill="1" applyBorder="1" applyAlignment="1">
      <alignment horizontal="right"/>
    </xf>
    <xf numFmtId="164" fontId="24" fillId="33" borderId="31" xfId="0" applyNumberFormat="1" applyFont="1" applyFill="1" applyBorder="1" applyAlignment="1">
      <alignment horizontal="right"/>
    </xf>
    <xf numFmtId="164" fontId="24" fillId="33" borderId="33" xfId="0" applyNumberFormat="1" applyFont="1" applyFill="1" applyBorder="1" applyAlignment="1">
      <alignment horizontal="right"/>
    </xf>
    <xf numFmtId="164" fontId="24" fillId="33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7" borderId="36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3" fillId="36" borderId="22" xfId="0" applyNumberFormat="1" applyFont="1" applyFill="1" applyBorder="1" applyAlignment="1">
      <alignment horizontal="right"/>
    </xf>
    <xf numFmtId="165" fontId="30" fillId="36" borderId="27" xfId="0" applyNumberFormat="1" applyFont="1" applyFill="1" applyBorder="1" applyAlignment="1">
      <alignment horizontal="right"/>
    </xf>
    <xf numFmtId="165" fontId="30" fillId="37" borderId="27" xfId="0" applyNumberFormat="1" applyFont="1" applyFill="1" applyBorder="1" applyAlignment="1">
      <alignment horizontal="right"/>
    </xf>
    <xf numFmtId="165" fontId="22" fillId="33" borderId="31" xfId="0" applyNumberFormat="1" applyFont="1" applyFill="1" applyBorder="1" applyAlignment="1">
      <alignment horizontal="right"/>
    </xf>
    <xf numFmtId="165" fontId="25" fillId="33" borderId="32" xfId="0" applyNumberFormat="1" applyFont="1" applyFill="1" applyBorder="1" applyAlignment="1">
      <alignment horizontal="right"/>
    </xf>
    <xf numFmtId="165" fontId="25" fillId="33" borderId="34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32" xfId="0" applyNumberFormat="1" applyFont="1" applyFill="1" applyBorder="1" applyAlignment="1">
      <alignment horizontal="right"/>
    </xf>
    <xf numFmtId="165" fontId="25" fillId="34" borderId="33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33" xfId="0" applyNumberFormat="1" applyFont="1" applyFill="1" applyBorder="1" applyAlignment="1">
      <alignment horizontal="right"/>
    </xf>
    <xf numFmtId="165" fontId="22" fillId="36" borderId="35" xfId="0" applyNumberFormat="1" applyFont="1" applyFill="1" applyBorder="1" applyAlignment="1">
      <alignment horizontal="right"/>
    </xf>
    <xf numFmtId="165" fontId="29" fillId="36" borderId="36" xfId="0" applyNumberFormat="1" applyFont="1" applyFill="1" applyBorder="1" applyAlignment="1">
      <alignment horizontal="right"/>
    </xf>
    <xf numFmtId="165" fontId="29" fillId="37" borderId="36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23" xfId="0" applyNumberFormat="1" applyFont="1" applyFill="1" applyBorder="1" applyAlignment="1">
      <alignment horizontal="left" indent="1"/>
    </xf>
    <xf numFmtId="164" fontId="23" fillId="36" borderId="23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3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36" xfId="0" applyNumberFormat="1" applyFont="1" applyFill="1" applyBorder="1" applyAlignment="1">
      <alignment horizontal="right"/>
    </xf>
    <xf numFmtId="1" fontId="22" fillId="37" borderId="24" xfId="0" applyNumberFormat="1" applyFont="1" applyFill="1" applyBorder="1" applyAlignment="1">
      <alignment horizontal="left" indent="1"/>
    </xf>
    <xf numFmtId="164" fontId="23" fillId="37" borderId="24" xfId="0" applyNumberFormat="1" applyFont="1" applyFill="1" applyBorder="1" applyAlignment="1">
      <alignment horizontal="right"/>
    </xf>
    <xf numFmtId="164" fontId="23" fillId="37" borderId="28" xfId="0" applyNumberFormat="1" applyFont="1" applyFill="1" applyBorder="1" applyAlignment="1">
      <alignment horizontal="right"/>
    </xf>
    <xf numFmtId="164" fontId="23" fillId="37" borderId="37" xfId="0" applyNumberFormat="1" applyFont="1" applyFill="1" applyBorder="1" applyAlignment="1">
      <alignment horizontal="right"/>
    </xf>
    <xf numFmtId="165" fontId="23" fillId="37" borderId="28" xfId="0" applyNumberFormat="1" applyFont="1" applyFill="1" applyBorder="1" applyAlignment="1">
      <alignment horizontal="right"/>
    </xf>
    <xf numFmtId="165" fontId="22" fillId="37" borderId="37" xfId="0" applyNumberFormat="1" applyFont="1" applyFill="1" applyBorder="1" applyAlignment="1">
      <alignment horizontal="right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9" xfId="0" applyFont="1" applyFill="1" applyBorder="1" applyAlignment="1">
      <alignment horizontal="center" vertical="top" wrapText="1"/>
    </xf>
    <xf numFmtId="0" fontId="22" fillId="35" borderId="30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167" fontId="0" fillId="0" borderId="0" xfId="0" applyNumberFormat="1"/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abSelected="1" workbookViewId="0">
      <pane xSplit="1" topLeftCell="B1" activePane="topRight" state="frozen"/>
      <selection pane="topRight" activeCell="I14" sqref="I14"/>
    </sheetView>
  </sheetViews>
  <sheetFormatPr defaultRowHeight="12.75" x14ac:dyDescent="0.2"/>
  <cols>
    <col min="1" max="1" width="56.28515625" customWidth="1"/>
    <col min="2" max="2" width="16.7109375" style="5" customWidth="1"/>
    <col min="3" max="3" width="24.28515625" customWidth="1"/>
    <col min="4" max="4" width="20.42578125" bestFit="1" customWidth="1"/>
    <col min="5" max="5" width="15.5703125" style="5" customWidth="1"/>
    <col min="6" max="6" width="17" style="5" customWidth="1"/>
    <col min="7" max="7" width="15.710937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</row>
    <row r="2" spans="1:10" ht="19.5" x14ac:dyDescent="0.3">
      <c r="A2" s="2" t="s">
        <v>22</v>
      </c>
      <c r="B2" s="2"/>
      <c r="C2" s="3"/>
      <c r="D2" s="3"/>
      <c r="E2" s="3"/>
      <c r="F2" s="3"/>
      <c r="G2" s="4"/>
    </row>
    <row r="3" spans="1:10" ht="13.5" thickBot="1" x14ac:dyDescent="0.25">
      <c r="A3" s="3"/>
      <c r="B3" s="6"/>
      <c r="C3" s="13"/>
      <c r="D3" s="3"/>
      <c r="E3" s="3"/>
      <c r="F3" s="13"/>
      <c r="G3" s="3"/>
    </row>
    <row r="4" spans="1:10" ht="15.6" customHeight="1" x14ac:dyDescent="0.2">
      <c r="A4" s="101" t="s">
        <v>1</v>
      </c>
      <c r="B4" s="99" t="s">
        <v>23</v>
      </c>
      <c r="C4" s="99" t="s">
        <v>25</v>
      </c>
      <c r="D4" s="105" t="s">
        <v>26</v>
      </c>
      <c r="E4" s="103" t="s">
        <v>21</v>
      </c>
      <c r="F4" s="105" t="s">
        <v>27</v>
      </c>
      <c r="G4" s="103" t="s">
        <v>20</v>
      </c>
    </row>
    <row r="5" spans="1:10" ht="36.6" customHeight="1" x14ac:dyDescent="0.2">
      <c r="A5" s="102"/>
      <c r="B5" s="100"/>
      <c r="C5" s="100"/>
      <c r="D5" s="106"/>
      <c r="E5" s="104"/>
      <c r="F5" s="106"/>
      <c r="G5" s="104"/>
    </row>
    <row r="6" spans="1:10" ht="15.75" x14ac:dyDescent="0.25">
      <c r="A6" s="16" t="s">
        <v>8</v>
      </c>
      <c r="B6" s="28"/>
      <c r="C6" s="28"/>
      <c r="D6" s="23"/>
      <c r="E6" s="48"/>
      <c r="F6" s="59"/>
      <c r="G6" s="70"/>
    </row>
    <row r="7" spans="1:10" ht="15.75" x14ac:dyDescent="0.25">
      <c r="A7" s="17" t="s">
        <v>9</v>
      </c>
      <c r="B7" s="29">
        <v>7847.8856706699999</v>
      </c>
      <c r="C7" s="29">
        <v>8879</v>
      </c>
      <c r="D7" s="39">
        <v>3053.5191980100003</v>
      </c>
      <c r="E7" s="49">
        <f>D7/C7*100</f>
        <v>34.390350242257014</v>
      </c>
      <c r="F7" s="60">
        <f>(C7/B7-1)*100</f>
        <v>13.138753195444686</v>
      </c>
      <c r="G7" s="71">
        <v>6.9</v>
      </c>
    </row>
    <row r="8" spans="1:10" ht="15.75" x14ac:dyDescent="0.25">
      <c r="A8" s="17" t="s">
        <v>10</v>
      </c>
      <c r="B8" s="29">
        <v>3227.1976884000001</v>
      </c>
      <c r="C8" s="29">
        <v>2477</v>
      </c>
      <c r="D8" s="39">
        <v>518.53450999999995</v>
      </c>
      <c r="E8" s="49">
        <f t="shared" ref="E8:E11" si="0">D8/C8*100</f>
        <v>20.933972951150583</v>
      </c>
      <c r="F8" s="60">
        <f t="shared" ref="F8:F11" si="1">(C8/B8-1)*100</f>
        <v>-23.24610268210553</v>
      </c>
      <c r="G8" s="71">
        <v>-16.54</v>
      </c>
    </row>
    <row r="9" spans="1:10" ht="15.75" x14ac:dyDescent="0.25">
      <c r="A9" s="17" t="s">
        <v>11</v>
      </c>
      <c r="B9" s="29">
        <v>207.00543963999999</v>
      </c>
      <c r="C9" s="29">
        <v>159</v>
      </c>
      <c r="D9" s="39">
        <v>77.245604279999995</v>
      </c>
      <c r="E9" s="49">
        <f t="shared" si="0"/>
        <v>48.582141056603774</v>
      </c>
      <c r="F9" s="60">
        <f t="shared" si="1"/>
        <v>-23.19042423401314</v>
      </c>
      <c r="G9" s="71">
        <v>-37.49</v>
      </c>
    </row>
    <row r="10" spans="1:10" s="5" customFormat="1" ht="15.75" x14ac:dyDescent="0.25">
      <c r="A10" s="17" t="s">
        <v>5</v>
      </c>
      <c r="B10" s="29">
        <v>646.21163925999997</v>
      </c>
      <c r="C10" s="29">
        <v>630</v>
      </c>
      <c r="D10" s="39">
        <v>186.66735262</v>
      </c>
      <c r="E10" s="49">
        <f t="shared" si="0"/>
        <v>29.62973851111111</v>
      </c>
      <c r="F10" s="60">
        <f t="shared" si="1"/>
        <v>-2.5087197869980371</v>
      </c>
      <c r="G10" s="71">
        <v>-16.600000000000001</v>
      </c>
    </row>
    <row r="11" spans="1:10" s="5" customFormat="1" ht="15.75" x14ac:dyDescent="0.25">
      <c r="A11" s="18" t="s">
        <v>4</v>
      </c>
      <c r="B11" s="30">
        <v>133.78469125999999</v>
      </c>
      <c r="C11" s="30">
        <v>133</v>
      </c>
      <c r="D11" s="40">
        <v>125.3</v>
      </c>
      <c r="E11" s="49">
        <f t="shared" si="0"/>
        <v>94.210526315789465</v>
      </c>
      <c r="F11" s="61">
        <f t="shared" si="1"/>
        <v>-0.58653292287007552</v>
      </c>
      <c r="G11" s="72">
        <v>-5.7894736842105301</v>
      </c>
      <c r="J11" s="107"/>
    </row>
    <row r="12" spans="1:10" ht="15.75" x14ac:dyDescent="0.25">
      <c r="A12" s="19" t="s">
        <v>12</v>
      </c>
      <c r="B12" s="31"/>
      <c r="C12" s="31"/>
      <c r="D12" s="41"/>
      <c r="E12" s="50"/>
      <c r="F12" s="62"/>
      <c r="G12" s="73"/>
    </row>
    <row r="13" spans="1:10" ht="15.75" x14ac:dyDescent="0.25">
      <c r="A13" s="20" t="s">
        <v>14</v>
      </c>
      <c r="B13" s="32">
        <v>16433.74764727</v>
      </c>
      <c r="C13" s="32">
        <v>17030</v>
      </c>
      <c r="D13" s="42">
        <v>4659.3957839499999</v>
      </c>
      <c r="E13" s="51" t="s">
        <v>15</v>
      </c>
      <c r="F13" s="63">
        <f t="shared" ref="F13:F14" si="2">(C13/B13-1)*100</f>
        <v>3.6282189889233818</v>
      </c>
      <c r="G13" s="74">
        <v>3</v>
      </c>
    </row>
    <row r="14" spans="1:10" ht="15.75" x14ac:dyDescent="0.25">
      <c r="A14" s="21" t="s">
        <v>13</v>
      </c>
      <c r="B14" s="33">
        <v>712.30925921000005</v>
      </c>
      <c r="C14" s="33">
        <v>706</v>
      </c>
      <c r="D14" s="43">
        <v>279.33177775999997</v>
      </c>
      <c r="E14" s="52">
        <f>D14/C14*100</f>
        <v>39.565407614730873</v>
      </c>
      <c r="F14" s="64">
        <f t="shared" si="2"/>
        <v>-0.88574718472668179</v>
      </c>
      <c r="G14" s="75">
        <v>6.93</v>
      </c>
    </row>
    <row r="15" spans="1:10" ht="15.75" x14ac:dyDescent="0.25">
      <c r="A15" s="16" t="s">
        <v>2</v>
      </c>
      <c r="B15" s="34"/>
      <c r="C15" s="34"/>
      <c r="D15" s="44"/>
      <c r="E15" s="53"/>
      <c r="F15" s="65"/>
      <c r="G15" s="76"/>
    </row>
    <row r="16" spans="1:10" s="5" customFormat="1" ht="15.75" x14ac:dyDescent="0.25">
      <c r="A16" s="17" t="s">
        <v>6</v>
      </c>
      <c r="B16" s="29">
        <v>586.39499755999998</v>
      </c>
      <c r="C16" s="29">
        <v>581</v>
      </c>
      <c r="D16" s="39">
        <v>236.98572597999998</v>
      </c>
      <c r="E16" s="49">
        <f t="shared" ref="E16:E17" si="3">D16/C16*100</f>
        <v>40.78928158003442</v>
      </c>
      <c r="F16" s="60">
        <f t="shared" ref="F16:F18" si="4">(C16/B16-1)*100</f>
        <v>-0.92002789628981008</v>
      </c>
      <c r="G16" s="71">
        <v>34.11</v>
      </c>
    </row>
    <row r="17" spans="1:7" s="5" customFormat="1" ht="15.75" x14ac:dyDescent="0.25">
      <c r="A17" s="17" t="s">
        <v>3</v>
      </c>
      <c r="B17" s="29">
        <v>214.95162199999999</v>
      </c>
      <c r="C17" s="29">
        <v>235</v>
      </c>
      <c r="D17" s="39">
        <v>73.761868890000002</v>
      </c>
      <c r="E17" s="49">
        <f t="shared" si="3"/>
        <v>31.388029314893618</v>
      </c>
      <c r="F17" s="60">
        <f t="shared" si="4"/>
        <v>9.3269256651620012</v>
      </c>
      <c r="G17" s="71">
        <v>2.08</v>
      </c>
    </row>
    <row r="18" spans="1:7" s="5" customFormat="1" ht="15.75" x14ac:dyDescent="0.25">
      <c r="A18" s="22" t="s">
        <v>16</v>
      </c>
      <c r="B18" s="35">
        <f>B20-SUM(B7:B17)</f>
        <v>8730.2842063800017</v>
      </c>
      <c r="C18" s="35">
        <f>C20-SUM(C7:C17)</f>
        <v>9227.3329999999987</v>
      </c>
      <c r="D18" s="45">
        <v>0.64</v>
      </c>
      <c r="E18" s="54" t="s">
        <v>15</v>
      </c>
      <c r="F18" s="66">
        <f t="shared" si="4"/>
        <v>5.6933861701404798</v>
      </c>
      <c r="G18" s="77" t="s">
        <v>15</v>
      </c>
    </row>
    <row r="19" spans="1:7" s="5" customFormat="1" ht="15.75" x14ac:dyDescent="0.25">
      <c r="A19" s="18" t="s">
        <v>17</v>
      </c>
      <c r="B19" s="30"/>
      <c r="C19" s="30"/>
      <c r="D19" s="40">
        <v>25.876489190000001</v>
      </c>
      <c r="E19" s="55" t="s">
        <v>15</v>
      </c>
      <c r="F19" s="61"/>
      <c r="G19" s="72">
        <v>57.77</v>
      </c>
    </row>
    <row r="20" spans="1:7" ht="15.75" x14ac:dyDescent="0.25">
      <c r="A20" s="24" t="s">
        <v>32</v>
      </c>
      <c r="B20" s="36">
        <v>38739.772861650003</v>
      </c>
      <c r="C20" s="36">
        <v>40057.332999999999</v>
      </c>
      <c r="D20" s="25">
        <f>SUM(D7:D19)</f>
        <v>9237.2583106799993</v>
      </c>
      <c r="E20" s="56" t="s">
        <v>15</v>
      </c>
      <c r="F20" s="67">
        <f>(C20/B20-1)*100</f>
        <v>3.40105282252261</v>
      </c>
      <c r="G20" s="78"/>
    </row>
    <row r="21" spans="1:7" s="5" customFormat="1" ht="15.75" x14ac:dyDescent="0.25">
      <c r="A21" s="87" t="s">
        <v>33</v>
      </c>
      <c r="B21" s="88">
        <f>B23-B20-B22</f>
        <v>7431.8699806399945</v>
      </c>
      <c r="C21" s="88">
        <f>C23-C20-C22</f>
        <v>7138.7320000000009</v>
      </c>
      <c r="D21" s="89"/>
      <c r="E21" s="90"/>
      <c r="F21" s="91">
        <f t="shared" ref="F21:F24" si="5">(C21/B21-1)*100</f>
        <v>-3.9443367739696367</v>
      </c>
      <c r="G21" s="92"/>
    </row>
    <row r="22" spans="1:7" s="5" customFormat="1" ht="15.75" x14ac:dyDescent="0.25">
      <c r="A22" s="81" t="s">
        <v>34</v>
      </c>
      <c r="B22" s="82">
        <v>6419.5156233899997</v>
      </c>
      <c r="C22" s="82">
        <v>6724.3440000000001</v>
      </c>
      <c r="D22" s="83"/>
      <c r="E22" s="84"/>
      <c r="F22" s="85">
        <f t="shared" si="5"/>
        <v>4.7484638171038096</v>
      </c>
      <c r="G22" s="86"/>
    </row>
    <row r="23" spans="1:7" s="5" customFormat="1" ht="17.25" x14ac:dyDescent="0.3">
      <c r="A23" s="37" t="s">
        <v>36</v>
      </c>
      <c r="B23" s="26">
        <v>52591.158465679997</v>
      </c>
      <c r="C23" s="26">
        <v>53920.409</v>
      </c>
      <c r="D23" s="46"/>
      <c r="E23" s="57"/>
      <c r="F23" s="68">
        <f t="shared" si="5"/>
        <v>2.5275171209385938</v>
      </c>
      <c r="G23" s="79"/>
    </row>
    <row r="24" spans="1:7" s="5" customFormat="1" ht="17.25" x14ac:dyDescent="0.3">
      <c r="A24" s="38" t="s">
        <v>37</v>
      </c>
      <c r="B24" s="27">
        <v>54587.356209520003</v>
      </c>
      <c r="C24" s="27">
        <v>53920.409</v>
      </c>
      <c r="D24" s="47"/>
      <c r="E24" s="58"/>
      <c r="F24" s="69">
        <f t="shared" si="5"/>
        <v>-1.2217979690390068</v>
      </c>
      <c r="G24" s="80"/>
    </row>
    <row r="25" spans="1:7" s="5" customFormat="1" ht="16.5" thickBot="1" x14ac:dyDescent="0.3">
      <c r="A25" s="93" t="s">
        <v>35</v>
      </c>
      <c r="B25" s="94">
        <f>B23-B24</f>
        <v>-1996.1977438400063</v>
      </c>
      <c r="C25" s="94" t="s">
        <v>15</v>
      </c>
      <c r="D25" s="95"/>
      <c r="E25" s="96"/>
      <c r="F25" s="97"/>
      <c r="G25" s="98"/>
    </row>
    <row r="26" spans="1:7" ht="13.9" customHeight="1" x14ac:dyDescent="0.2">
      <c r="A26" s="15" t="s">
        <v>7</v>
      </c>
      <c r="B26" s="7"/>
      <c r="C26" s="8"/>
      <c r="D26" s="8"/>
      <c r="E26" s="8"/>
      <c r="F26" s="8"/>
      <c r="G26" s="8"/>
    </row>
    <row r="27" spans="1:7" s="5" customFormat="1" ht="13.9" customHeight="1" x14ac:dyDescent="0.2">
      <c r="A27" s="10"/>
      <c r="B27" s="7"/>
      <c r="C27" s="8"/>
      <c r="D27" s="8"/>
      <c r="E27" s="8"/>
      <c r="F27" s="8"/>
      <c r="G27" s="8"/>
    </row>
    <row r="28" spans="1:7" s="5" customFormat="1" ht="13.9" customHeight="1" x14ac:dyDescent="0.2">
      <c r="A28" s="9" t="s">
        <v>28</v>
      </c>
      <c r="B28" s="7"/>
      <c r="C28" s="8"/>
      <c r="D28" s="8"/>
      <c r="E28" s="8"/>
      <c r="F28" s="8"/>
      <c r="G28" s="8"/>
    </row>
    <row r="29" spans="1:7" s="5" customFormat="1" ht="13.9" customHeight="1" x14ac:dyDescent="0.2">
      <c r="A29" s="9" t="s">
        <v>29</v>
      </c>
      <c r="B29" s="7"/>
      <c r="C29" s="8"/>
      <c r="D29" s="14"/>
      <c r="E29" s="14"/>
      <c r="F29" s="8"/>
      <c r="G29" s="8"/>
    </row>
    <row r="30" spans="1:7" s="5" customFormat="1" ht="13.9" customHeight="1" x14ac:dyDescent="0.2">
      <c r="A30" s="9" t="s">
        <v>30</v>
      </c>
      <c r="B30" s="7"/>
      <c r="C30" s="8"/>
      <c r="D30" s="8"/>
      <c r="E30" s="8"/>
      <c r="F30" s="8"/>
      <c r="G30" s="8"/>
    </row>
    <row r="31" spans="1:7" s="5" customFormat="1" ht="13.9" customHeight="1" x14ac:dyDescent="0.2">
      <c r="A31" s="10"/>
      <c r="B31" s="7"/>
      <c r="C31" s="8"/>
      <c r="D31" s="8"/>
      <c r="E31" s="8"/>
      <c r="F31" s="8"/>
      <c r="G31" s="8"/>
    </row>
    <row r="32" spans="1:7" ht="13.15" customHeight="1" x14ac:dyDescent="0.2">
      <c r="A32" s="12" t="s">
        <v>19</v>
      </c>
      <c r="B32" s="11"/>
      <c r="C32" s="11"/>
      <c r="D32" s="11"/>
      <c r="E32" s="11"/>
      <c r="F32" s="11"/>
      <c r="G32" s="11"/>
    </row>
    <row r="33" spans="1:7" ht="13.15" customHeight="1" x14ac:dyDescent="0.2">
      <c r="A33" s="12" t="s">
        <v>31</v>
      </c>
      <c r="B33" s="11"/>
      <c r="C33" s="11"/>
      <c r="D33" s="11"/>
      <c r="E33" s="11"/>
      <c r="F33" s="11"/>
      <c r="G33" s="11"/>
    </row>
    <row r="34" spans="1:7" x14ac:dyDescent="0.2">
      <c r="A34" s="9" t="s">
        <v>24</v>
      </c>
    </row>
    <row r="35" spans="1:7" x14ac:dyDescent="0.2">
      <c r="A35" s="12" t="s">
        <v>18</v>
      </c>
    </row>
  </sheetData>
  <mergeCells count="7">
    <mergeCell ref="B4:B5"/>
    <mergeCell ref="A4:A5"/>
    <mergeCell ref="G4:G5"/>
    <mergeCell ref="C4:C5"/>
    <mergeCell ref="D4:D5"/>
    <mergeCell ref="F4:F5"/>
    <mergeCell ref="E4:E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2014-05-08T08:49:47Z</dcterms:modified>
</cp:coreProperties>
</file>